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5240" windowHeight="7935" tabRatio="724"/>
  </bookViews>
  <sheets>
    <sheet name="PL 3 Tổng hợp sở" sheetId="3" r:id="rId1"/>
    <sheet name="PL4 Tổng hợp huyện" sheetId="27" r:id="rId2"/>
  </sheets>
  <definedNames>
    <definedName name="_xlnm.Print_Titles" localSheetId="0">'PL 3 Tổng hợp sở'!$5:$8</definedName>
  </definedNames>
  <calcPr calcId="125725"/>
</workbook>
</file>

<file path=xl/calcChain.xml><?xml version="1.0" encoding="utf-8"?>
<calcChain xmlns="http://schemas.openxmlformats.org/spreadsheetml/2006/main">
  <c r="T9" i="27"/>
  <c r="T15"/>
  <c r="T14"/>
  <c r="T13"/>
  <c r="T12"/>
  <c r="T11"/>
  <c r="T10"/>
  <c r="S10"/>
  <c r="S11"/>
  <c r="S12"/>
  <c r="S13"/>
  <c r="S14"/>
  <c r="S15"/>
  <c r="S9"/>
  <c r="Q18" i="3" l="1"/>
  <c r="R11"/>
  <c r="R12"/>
  <c r="R13"/>
  <c r="R14"/>
  <c r="R15"/>
  <c r="R16"/>
  <c r="R17"/>
  <c r="R18"/>
  <c r="R19"/>
  <c r="R20"/>
  <c r="R21"/>
  <c r="R22"/>
  <c r="R23"/>
  <c r="R24"/>
  <c r="R25"/>
  <c r="R26"/>
  <c r="R27"/>
  <c r="R10" l="1"/>
  <c r="R9"/>
  <c r="Q10"/>
  <c r="Q11"/>
  <c r="Q12"/>
  <c r="Q13"/>
  <c r="Q14"/>
  <c r="Q15"/>
  <c r="Q16"/>
  <c r="Q17"/>
  <c r="Q19"/>
  <c r="Q20"/>
  <c r="Q21"/>
  <c r="Q22"/>
  <c r="Q23"/>
  <c r="Q24"/>
  <c r="Q25"/>
  <c r="Q26"/>
  <c r="Q27"/>
  <c r="Q9"/>
  <c r="V13" i="27" l="1"/>
  <c r="V15" l="1"/>
  <c r="V14"/>
  <c r="V12"/>
  <c r="V11"/>
  <c r="V10"/>
  <c r="V9"/>
  <c r="T9" i="3" l="1"/>
  <c r="U9" s="1"/>
  <c r="T17"/>
  <c r="T25"/>
  <c r="T19"/>
  <c r="T22"/>
  <c r="T13"/>
  <c r="T26"/>
  <c r="T14"/>
  <c r="T23"/>
  <c r="T16"/>
  <c r="T15"/>
  <c r="T21"/>
  <c r="T18"/>
  <c r="T27"/>
  <c r="T24"/>
  <c r="T20"/>
  <c r="T12"/>
  <c r="T11"/>
  <c r="T10"/>
  <c r="U15" l="1"/>
  <c r="W15" s="1"/>
  <c r="U21" l="1"/>
  <c r="W21" s="1"/>
  <c r="U23"/>
  <c r="W23" s="1"/>
  <c r="U18"/>
  <c r="W18" s="1"/>
  <c r="U17"/>
  <c r="W17" s="1"/>
  <c r="U22"/>
  <c r="W22" s="1"/>
  <c r="U24"/>
  <c r="W24" s="1"/>
  <c r="U19"/>
  <c r="W19" s="1"/>
  <c r="U10"/>
  <c r="W10" s="1"/>
  <c r="U20"/>
  <c r="W20" s="1"/>
  <c r="U14"/>
  <c r="W14" s="1"/>
  <c r="U12"/>
  <c r="W12" s="1"/>
  <c r="U16"/>
  <c r="W16" s="1"/>
  <c r="U11"/>
  <c r="W11" s="1"/>
  <c r="U13"/>
  <c r="W13" s="1"/>
  <c r="U25" l="1"/>
  <c r="W9" i="27"/>
  <c r="Y9" s="1"/>
  <c r="W10"/>
  <c r="Y10" s="1"/>
  <c r="U27" i="3"/>
  <c r="W27" s="1"/>
  <c r="W15" i="27"/>
  <c r="W14"/>
  <c r="Y14" s="1"/>
  <c r="U26" i="3"/>
  <c r="W26" s="1"/>
  <c r="W11" i="27"/>
  <c r="Y11" s="1"/>
  <c r="W13"/>
  <c r="Y13" s="1"/>
  <c r="W12"/>
  <c r="Y12" s="1"/>
  <c r="AA15" l="1"/>
</calcChain>
</file>

<file path=xl/sharedStrings.xml><?xml version="1.0" encoding="utf-8"?>
<sst xmlns="http://schemas.openxmlformats.org/spreadsheetml/2006/main" count="109" uniqueCount="67">
  <si>
    <t>Tên cơ quan</t>
  </si>
  <si>
    <t>Điểm các lĩnh vực</t>
  </si>
  <si>
    <t>Sở Tư pháp</t>
  </si>
  <si>
    <t>Sở Tài chính</t>
  </si>
  <si>
    <t>Sở Kế hoạch và Đầu tư</t>
  </si>
  <si>
    <t>Sở Tài nguyên và Môi trường</t>
  </si>
  <si>
    <t>Sở Nông nghiệp và PTNT</t>
  </si>
  <si>
    <t>Sở Lao động, TB&amp;XH</t>
  </si>
  <si>
    <t>Sở Công thương</t>
  </si>
  <si>
    <t>Sở Giáo dục và Đào tạo</t>
  </si>
  <si>
    <t>Sở Khoa học và Công nghệ</t>
  </si>
  <si>
    <t>Sở Thông tin và Truyền thông</t>
  </si>
  <si>
    <t>Sở Giao thông vận tải</t>
  </si>
  <si>
    <t>Sở Xây dựng</t>
  </si>
  <si>
    <t>Sở Nội vụ</t>
  </si>
  <si>
    <t>Sở Ngoại vụ</t>
  </si>
  <si>
    <t>Ban Dân tộc</t>
  </si>
  <si>
    <t>UBND huyện Na Hang</t>
  </si>
  <si>
    <t>UBND huyện Lâm Bình</t>
  </si>
  <si>
    <t>UBND huyện Hàm Yên</t>
  </si>
  <si>
    <t>UBND huyện Yên Sơn</t>
  </si>
  <si>
    <t>UBND huyện Sơn Dương</t>
  </si>
  <si>
    <t>UBND TP Tuyên Quang</t>
  </si>
  <si>
    <t>UBND huyện Chiêm Hóa</t>
  </si>
  <si>
    <t>Chỉ số 
cải cách hành chính 
(%)</t>
  </si>
  <si>
    <t>Sở Văn hóa, Thể thao và Du lịch</t>
  </si>
  <si>
    <t>Thanh tra tỉnh</t>
  </si>
  <si>
    <t>Sở Y tế</t>
  </si>
  <si>
    <t>Điểm tối đa</t>
  </si>
  <si>
    <t xml:space="preserve">Tác động của CCHC </t>
  </si>
  <si>
    <t xml:space="preserve">Sự hài lòng của cá nhân, tổ chức đối với sự phục vụ và giải quyết TTHC của huyện, thành phố </t>
  </si>
  <si>
    <t>Thứ tự xếp hạng</t>
  </si>
  <si>
    <t>Tác động của CCHC</t>
  </si>
  <si>
    <t>Sự hài lòng của cá nhân, tổ chức đối với sự phục vụ và giải quyết TTHC của cơ quan, đơn vị</t>
  </si>
  <si>
    <t>17 = (3+5 +..+13+15)</t>
  </si>
  <si>
    <t>Điểm 
đạt được</t>
  </si>
  <si>
    <t>Ban Quản lý các khu công nghiệp</t>
  </si>
  <si>
    <t>18 = (4+6 +..+14+16)</t>
  </si>
  <si>
    <t>21= (17+19+20)</t>
  </si>
  <si>
    <t>23= (21/22) x 100</t>
  </si>
  <si>
    <t>Tổng điểm đạt được</t>
  </si>
  <si>
    <t>Điểm 
tối đa</t>
  </si>
  <si>
    <t>Tổng điểm 
các lĩnh vực</t>
  </si>
  <si>
    <t>Điểm điều tra 
xã hội học</t>
  </si>
  <si>
    <t>Chỉ số cải cách hành chính (%)</t>
  </si>
  <si>
    <t>Điểm
tối đa</t>
  </si>
  <si>
    <t>19 = (3+5 +..+15+17)</t>
  </si>
  <si>
    <t>20 = (4+6 +..+16+18)</t>
  </si>
  <si>
    <t>23= (19+21+2)</t>
  </si>
  <si>
    <t>25= (21/22) x 100</t>
  </si>
  <si>
    <t xml:space="preserve">Điểm điều tra 
xã hội học </t>
  </si>
  <si>
    <t xml:space="preserve">Điểm tối đa </t>
  </si>
  <si>
    <t xml:space="preserve">
Công tác chỉ đạo điều hành</t>
  </si>
  <si>
    <t xml:space="preserve">
Xây dựng và tổ chức thực hiện văn bản quy phạm pháp luật</t>
  </si>
  <si>
    <t xml:space="preserve">
Cải cách thủ tục hành chính</t>
  </si>
  <si>
    <t xml:space="preserve">
Cải cách tổ chức bộ máy hành chính nhà nước</t>
  </si>
  <si>
    <t xml:space="preserve">
Xây dựng và nâng cao chất lượng cán bộ, công chức, viên chức</t>
  </si>
  <si>
    <t xml:space="preserve">
Cải cách tài chính công</t>
  </si>
  <si>
    <t xml:space="preserve">
Hiện đại hóa hành chính</t>
  </si>
  <si>
    <t xml:space="preserve">Tổng điểm 
các lĩnh vực </t>
  </si>
  <si>
    <t xml:space="preserve">
Tác động của CCHC đến sự phát triển KT-XH</t>
  </si>
  <si>
    <t>PHỤ LỤC 3</t>
  </si>
  <si>
    <t xml:space="preserve"> TỔNG HỢP KẾT QUẢ CHẤM ĐIỂM CÁC HUYỆN, THÀNH PHỐ</t>
  </si>
  <si>
    <t>PHỤ LỤC 4</t>
  </si>
  <si>
    <t>TỔNG HỢP KẾT QUẢ CHẤM ĐIỂM CÁC CƠ QUAN CHUYÊN MÔN, CƠ QUAN QUẢN LÝ NHÀ NƯỚC</t>
  </si>
  <si>
    <t>(Kèm theo Quyết định số  246  /QĐ-UBND ngày  24 /6/2020 của Ủy ban nhân dân tỉnh)</t>
  </si>
  <si>
    <t>(Kèm theo Quyết định số     244 /QĐ-UBND ngày   23/6/2020 của Ủy ban nhân dân tỉnh)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</si>
</sst>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0;[Red]0.00"/>
    <numFmt numFmtId="165" formatCode="0.0000"/>
    <numFmt numFmtId="166" formatCode="0_);[Red]\(0\)"/>
    <numFmt numFmtId="167" formatCode="0.0"/>
    <numFmt numFmtId="168" formatCode="0.0_);[Red]\(0.0\)"/>
    <numFmt numFmtId="169" formatCode="0.00_);[Red]\(0.00\)"/>
    <numFmt numFmtId="170" formatCode="0.0000_);[Red]\(0.0000\)"/>
  </numFmts>
  <fonts count="1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theme="1"/>
      <name val="Times New Roman"/>
      <family val="1"/>
    </font>
    <font>
      <b/>
      <sz val="9"/>
      <color indexed="8"/>
      <name val="Times New Roman"/>
      <family val="1"/>
      <charset val="163"/>
    </font>
    <font>
      <sz val="12"/>
      <color theme="1"/>
      <name val="Times New Roman"/>
      <family val="2"/>
    </font>
    <font>
      <sz val="13"/>
      <color theme="1"/>
      <name val="Times New Roman"/>
      <family val="1"/>
    </font>
    <font>
      <sz val="12"/>
      <name val="Times New Roman"/>
      <family val="2"/>
    </font>
    <font>
      <sz val="11"/>
      <name val="Times New Roman"/>
      <family val="2"/>
    </font>
    <font>
      <b/>
      <sz val="11"/>
      <color indexed="8"/>
      <name val="Times New Roman"/>
      <family val="1"/>
      <charset val="16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2"/>
    </font>
    <font>
      <b/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4"/>
      <color theme="1"/>
      <name val="Times New Roman"/>
      <family val="2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12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2" fontId="8" fillId="0" borderId="3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/>
    <xf numFmtId="43" fontId="8" fillId="0" borderId="12" xfId="0" applyNumberFormat="1" applyFont="1" applyBorder="1" applyAlignment="1">
      <alignment horizontal="right" vertical="center" wrapText="1"/>
    </xf>
    <xf numFmtId="3" fontId="8" fillId="0" borderId="0" xfId="0" applyNumberFormat="1" applyFont="1"/>
    <xf numFmtId="165" fontId="8" fillId="0" borderId="1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 wrapText="1"/>
    </xf>
    <xf numFmtId="1" fontId="8" fillId="0" borderId="12" xfId="0" applyNumberFormat="1" applyFont="1" applyBorder="1" applyAlignment="1">
      <alignment vertical="center"/>
    </xf>
    <xf numFmtId="43" fontId="8" fillId="0" borderId="6" xfId="0" applyNumberFormat="1" applyFont="1" applyBorder="1" applyAlignment="1">
      <alignment horizontal="right" vertical="center" wrapText="1"/>
    </xf>
    <xf numFmtId="2" fontId="8" fillId="0" borderId="6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8" fillId="0" borderId="2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2" fontId="11" fillId="0" borderId="12" xfId="0" applyNumberFormat="1" applyFont="1" applyBorder="1" applyAlignment="1">
      <alignment vertical="center" wrapText="1"/>
    </xf>
    <xf numFmtId="2" fontId="8" fillId="0" borderId="0" xfId="0" applyNumberFormat="1" applyFont="1"/>
    <xf numFmtId="0" fontId="8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3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168" fontId="9" fillId="0" borderId="18" xfId="0" applyNumberFormat="1" applyFont="1" applyBorder="1" applyAlignment="1">
      <alignment horizontal="right" vertical="center"/>
    </xf>
    <xf numFmtId="168" fontId="9" fillId="0" borderId="17" xfId="0" applyNumberFormat="1" applyFont="1" applyBorder="1" applyAlignment="1">
      <alignment horizontal="right" vertical="center"/>
    </xf>
    <xf numFmtId="168" fontId="9" fillId="0" borderId="20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68" fontId="9" fillId="0" borderId="24" xfId="0" applyNumberFormat="1" applyFont="1" applyBorder="1" applyAlignment="1">
      <alignment horizontal="right" vertical="center"/>
    </xf>
    <xf numFmtId="167" fontId="8" fillId="0" borderId="17" xfId="0" applyNumberFormat="1" applyFont="1" applyBorder="1" applyAlignment="1">
      <alignment vertical="center" wrapText="1"/>
    </xf>
    <xf numFmtId="1" fontId="8" fillId="0" borderId="17" xfId="0" applyNumberFormat="1" applyFont="1" applyBorder="1" applyAlignment="1">
      <alignment vertical="center" wrapText="1"/>
    </xf>
    <xf numFmtId="165" fontId="8" fillId="0" borderId="15" xfId="0" applyNumberFormat="1" applyFont="1" applyBorder="1" applyAlignment="1">
      <alignment vertical="center" wrapText="1"/>
    </xf>
    <xf numFmtId="1" fontId="8" fillId="0" borderId="16" xfId="0" applyNumberFormat="1" applyFont="1" applyBorder="1" applyAlignment="1">
      <alignment vertical="center" wrapText="1"/>
    </xf>
    <xf numFmtId="1" fontId="8" fillId="0" borderId="18" xfId="0" applyNumberFormat="1" applyFont="1" applyBorder="1" applyAlignment="1">
      <alignment vertical="center" wrapText="1"/>
    </xf>
    <xf numFmtId="1" fontId="8" fillId="0" borderId="20" xfId="0" applyNumberFormat="1" applyFont="1" applyBorder="1" applyAlignment="1">
      <alignment vertical="center" wrapText="1"/>
    </xf>
    <xf numFmtId="2" fontId="8" fillId="0" borderId="17" xfId="0" applyNumberFormat="1" applyFont="1" applyBorder="1" applyAlignment="1">
      <alignment vertical="center" wrapText="1"/>
    </xf>
    <xf numFmtId="2" fontId="14" fillId="0" borderId="12" xfId="0" applyNumberFormat="1" applyFont="1" applyBorder="1" applyAlignment="1">
      <alignment vertical="center" wrapText="1"/>
    </xf>
    <xf numFmtId="167" fontId="8" fillId="0" borderId="18" xfId="0" applyNumberFormat="1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vertical="center" wrapText="1"/>
    </xf>
    <xf numFmtId="165" fontId="9" fillId="0" borderId="23" xfId="0" applyNumberFormat="1" applyFont="1" applyBorder="1" applyAlignment="1">
      <alignment horizontal="right" vertical="center"/>
    </xf>
    <xf numFmtId="170" fontId="9" fillId="0" borderId="17" xfId="0" applyNumberFormat="1" applyFont="1" applyBorder="1" applyAlignment="1">
      <alignment horizontal="right" vertical="center"/>
    </xf>
    <xf numFmtId="169" fontId="9" fillId="0" borderId="17" xfId="0" applyNumberFormat="1" applyFont="1" applyBorder="1" applyAlignment="1">
      <alignment horizontal="right" vertical="center"/>
    </xf>
    <xf numFmtId="166" fontId="9" fillId="0" borderId="17" xfId="0" applyNumberFormat="1" applyFont="1" applyBorder="1" applyAlignment="1">
      <alignment horizontal="right" vertical="center"/>
    </xf>
    <xf numFmtId="170" fontId="9" fillId="0" borderId="19" xfId="0" applyNumberFormat="1" applyFont="1" applyBorder="1" applyAlignment="1">
      <alignment horizontal="right" vertical="center"/>
    </xf>
    <xf numFmtId="1" fontId="8" fillId="0" borderId="15" xfId="0" applyNumberFormat="1" applyFont="1" applyBorder="1" applyAlignment="1">
      <alignment vertical="center"/>
    </xf>
    <xf numFmtId="1" fontId="8" fillId="0" borderId="16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" fontId="8" fillId="0" borderId="18" xfId="0" applyNumberFormat="1" applyFont="1" applyBorder="1" applyAlignment="1">
      <alignment vertical="center"/>
    </xf>
    <xf numFmtId="1" fontId="8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vertical="center"/>
    </xf>
    <xf numFmtId="1" fontId="8" fillId="0" borderId="2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5" fontId="8" fillId="0" borderId="17" xfId="0" applyNumberFormat="1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167" fontId="8" fillId="0" borderId="16" xfId="0" applyNumberFormat="1" applyFont="1" applyBorder="1" applyAlignment="1">
      <alignment vertical="center" wrapText="1"/>
    </xf>
    <xf numFmtId="167" fontId="8" fillId="0" borderId="2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5" fontId="8" fillId="0" borderId="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4">
    <cellStyle name="Comma 2" xfId="3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>
      <selection activeCell="A3" sqref="A3:W3"/>
    </sheetView>
  </sheetViews>
  <sheetFormatPr defaultRowHeight="15.75"/>
  <cols>
    <col min="1" max="1" width="5.625" customWidth="1"/>
    <col min="2" max="2" width="19.125" customWidth="1"/>
    <col min="3" max="3" width="7.375" customWidth="1"/>
    <col min="4" max="4" width="5.75" customWidth="1"/>
    <col min="5" max="5" width="7.375" customWidth="1"/>
    <col min="6" max="6" width="6" customWidth="1"/>
    <col min="7" max="7" width="7.5" customWidth="1"/>
    <col min="8" max="8" width="5.625" customWidth="1"/>
    <col min="9" max="9" width="7.375" customWidth="1"/>
    <col min="10" max="10" width="6" customWidth="1"/>
    <col min="11" max="11" width="7.375" customWidth="1"/>
    <col min="12" max="12" width="5.875" customWidth="1"/>
    <col min="13" max="13" width="7.375" customWidth="1"/>
    <col min="14" max="14" width="5.875" customWidth="1"/>
    <col min="15" max="15" width="7.375" customWidth="1"/>
    <col min="16" max="16" width="5.5" customWidth="1"/>
    <col min="17" max="17" width="8" customWidth="1"/>
    <col min="18" max="18" width="7.75" customWidth="1"/>
    <col min="19" max="19" width="6.25" customWidth="1"/>
    <col min="20" max="20" width="9.25" customWidth="1"/>
    <col min="21" max="21" width="8.5" customWidth="1"/>
    <col min="22" max="22" width="6.375" customWidth="1"/>
    <col min="23" max="23" width="7.875" customWidth="1"/>
  </cols>
  <sheetData>
    <row r="1" spans="1:25" ht="18.75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5" ht="18.75">
      <c r="A2" s="102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5" ht="18.75">
      <c r="A3" s="103" t="s">
        <v>66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5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5" ht="32.25" customHeight="1">
      <c r="A5" s="107" t="s">
        <v>31</v>
      </c>
      <c r="B5" s="107" t="s">
        <v>0</v>
      </c>
      <c r="C5" s="105" t="s">
        <v>1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05" t="s">
        <v>43</v>
      </c>
      <c r="T5" s="106"/>
      <c r="U5" s="107" t="s">
        <v>40</v>
      </c>
      <c r="V5" s="107" t="s">
        <v>51</v>
      </c>
      <c r="W5" s="107" t="s">
        <v>24</v>
      </c>
    </row>
    <row r="6" spans="1:25" ht="126.75" customHeight="1">
      <c r="A6" s="108"/>
      <c r="B6" s="108"/>
      <c r="C6" s="99" t="s">
        <v>52</v>
      </c>
      <c r="D6" s="100"/>
      <c r="E6" s="99" t="s">
        <v>53</v>
      </c>
      <c r="F6" s="100"/>
      <c r="G6" s="99" t="s">
        <v>54</v>
      </c>
      <c r="H6" s="100"/>
      <c r="I6" s="99" t="s">
        <v>55</v>
      </c>
      <c r="J6" s="100"/>
      <c r="K6" s="99" t="s">
        <v>56</v>
      </c>
      <c r="L6" s="100"/>
      <c r="M6" s="99" t="s">
        <v>57</v>
      </c>
      <c r="N6" s="100"/>
      <c r="O6" s="99" t="s">
        <v>58</v>
      </c>
      <c r="P6" s="100"/>
      <c r="Q6" s="113" t="s">
        <v>59</v>
      </c>
      <c r="R6" s="114"/>
      <c r="S6" s="110" t="s">
        <v>32</v>
      </c>
      <c r="T6" s="110" t="s">
        <v>33</v>
      </c>
      <c r="U6" s="108"/>
      <c r="V6" s="108"/>
      <c r="W6" s="108"/>
    </row>
    <row r="7" spans="1:25" ht="38.25" customHeight="1">
      <c r="A7" s="109"/>
      <c r="B7" s="109"/>
      <c r="C7" s="45" t="s">
        <v>35</v>
      </c>
      <c r="D7" s="46" t="s">
        <v>28</v>
      </c>
      <c r="E7" s="45" t="s">
        <v>35</v>
      </c>
      <c r="F7" s="46" t="s">
        <v>28</v>
      </c>
      <c r="G7" s="45" t="s">
        <v>35</v>
      </c>
      <c r="H7" s="46" t="s">
        <v>28</v>
      </c>
      <c r="I7" s="45" t="s">
        <v>35</v>
      </c>
      <c r="J7" s="46" t="s">
        <v>28</v>
      </c>
      <c r="K7" s="45" t="s">
        <v>35</v>
      </c>
      <c r="L7" s="46" t="s">
        <v>28</v>
      </c>
      <c r="M7" s="45" t="s">
        <v>35</v>
      </c>
      <c r="N7" s="46" t="s">
        <v>28</v>
      </c>
      <c r="O7" s="45" t="s">
        <v>35</v>
      </c>
      <c r="P7" s="46" t="s">
        <v>28</v>
      </c>
      <c r="Q7" s="45" t="s">
        <v>35</v>
      </c>
      <c r="R7" s="46" t="s">
        <v>41</v>
      </c>
      <c r="S7" s="111"/>
      <c r="T7" s="111"/>
      <c r="U7" s="109"/>
      <c r="V7" s="109"/>
      <c r="W7" s="109"/>
    </row>
    <row r="8" spans="1:25" ht="27.75" customHeight="1">
      <c r="A8" s="15">
        <v>1</v>
      </c>
      <c r="B8" s="15">
        <v>2</v>
      </c>
      <c r="C8" s="47">
        <v>3</v>
      </c>
      <c r="D8" s="48">
        <v>4</v>
      </c>
      <c r="E8" s="47">
        <v>5</v>
      </c>
      <c r="F8" s="48">
        <v>6</v>
      </c>
      <c r="G8" s="47">
        <v>7</v>
      </c>
      <c r="H8" s="48">
        <v>8</v>
      </c>
      <c r="I8" s="47">
        <v>9</v>
      </c>
      <c r="J8" s="48">
        <v>10</v>
      </c>
      <c r="K8" s="47">
        <v>11</v>
      </c>
      <c r="L8" s="48">
        <v>12</v>
      </c>
      <c r="M8" s="47">
        <v>13</v>
      </c>
      <c r="N8" s="48">
        <v>14</v>
      </c>
      <c r="O8" s="47">
        <v>15</v>
      </c>
      <c r="P8" s="48">
        <v>16</v>
      </c>
      <c r="Q8" s="47" t="s">
        <v>34</v>
      </c>
      <c r="R8" s="48" t="s">
        <v>37</v>
      </c>
      <c r="S8" s="15">
        <v>19</v>
      </c>
      <c r="T8" s="15">
        <v>20</v>
      </c>
      <c r="U8" s="15" t="s">
        <v>38</v>
      </c>
      <c r="V8" s="15">
        <v>22</v>
      </c>
      <c r="W8" s="15" t="s">
        <v>39</v>
      </c>
    </row>
    <row r="9" spans="1:25" s="16" customFormat="1" ht="20.25" customHeight="1">
      <c r="A9" s="12">
        <v>1</v>
      </c>
      <c r="B9" s="13" t="s">
        <v>2</v>
      </c>
      <c r="C9" s="37">
        <v>10</v>
      </c>
      <c r="D9" s="38">
        <v>10.5</v>
      </c>
      <c r="E9" s="56">
        <v>6</v>
      </c>
      <c r="F9" s="57">
        <v>6</v>
      </c>
      <c r="G9" s="70">
        <v>16.497900000000001</v>
      </c>
      <c r="H9" s="58">
        <v>16.5</v>
      </c>
      <c r="I9" s="56">
        <v>10</v>
      </c>
      <c r="J9" s="57">
        <v>11</v>
      </c>
      <c r="K9" s="56">
        <v>8</v>
      </c>
      <c r="L9" s="57">
        <v>8</v>
      </c>
      <c r="M9" s="56">
        <v>4</v>
      </c>
      <c r="N9" s="57">
        <v>4</v>
      </c>
      <c r="O9" s="56">
        <v>10</v>
      </c>
      <c r="P9" s="57">
        <v>11</v>
      </c>
      <c r="Q9" s="61">
        <f>SUM(C9,E9,G9,I9,K9,M9,O9)</f>
        <v>64.497900000000001</v>
      </c>
      <c r="R9" s="62">
        <f>SUM(D9,F9,H9,J9,L9,N9,P9)</f>
        <v>67</v>
      </c>
      <c r="S9" s="17">
        <v>18.66</v>
      </c>
      <c r="T9" s="14" t="e">
        <f>#REF!</f>
        <v>#REF!</v>
      </c>
      <c r="U9" s="19" t="e">
        <f>SUM(Q9,S9,T9)</f>
        <v>#REF!</v>
      </c>
      <c r="V9" s="21">
        <v>97</v>
      </c>
      <c r="W9" s="34">
        <v>94.16</v>
      </c>
      <c r="X9" s="35"/>
      <c r="Y9" s="18"/>
    </row>
    <row r="10" spans="1:25" s="16" customFormat="1" ht="21.95" customHeight="1">
      <c r="A10" s="10">
        <v>2</v>
      </c>
      <c r="B10" s="5" t="s">
        <v>14</v>
      </c>
      <c r="C10" s="39">
        <v>10</v>
      </c>
      <c r="D10" s="40">
        <v>10.5</v>
      </c>
      <c r="E10" s="49">
        <v>6</v>
      </c>
      <c r="F10" s="40">
        <v>6</v>
      </c>
      <c r="G10" s="52">
        <v>16.5</v>
      </c>
      <c r="H10" s="51">
        <v>16.5</v>
      </c>
      <c r="I10" s="39">
        <v>8</v>
      </c>
      <c r="J10" s="40">
        <v>9</v>
      </c>
      <c r="K10" s="39">
        <v>9</v>
      </c>
      <c r="L10" s="40">
        <v>9</v>
      </c>
      <c r="M10" s="39">
        <v>2</v>
      </c>
      <c r="N10" s="40">
        <v>2</v>
      </c>
      <c r="O10" s="39">
        <v>8</v>
      </c>
      <c r="P10" s="40">
        <v>11</v>
      </c>
      <c r="Q10" s="59">
        <f t="shared" ref="Q10:R27" si="0">SUM(C10,E10,G10,I10,K10,M10,O10)</f>
        <v>59.5</v>
      </c>
      <c r="R10" s="63">
        <f t="shared" si="0"/>
        <v>64</v>
      </c>
      <c r="S10" s="17">
        <v>19.420000000000002</v>
      </c>
      <c r="T10" s="14" t="e">
        <f>#REF!</f>
        <v>#REF!</v>
      </c>
      <c r="U10" s="19" t="e">
        <f t="shared" ref="U10:U27" si="1">SUM(Q10,S10,T10)</f>
        <v>#REF!</v>
      </c>
      <c r="V10" s="3">
        <v>94</v>
      </c>
      <c r="W10" s="34" t="e">
        <f t="shared" ref="W10:W24" si="2">U10/V10*100</f>
        <v>#REF!</v>
      </c>
    </row>
    <row r="11" spans="1:25" ht="21.95" customHeight="1">
      <c r="A11" s="12">
        <v>3</v>
      </c>
      <c r="B11" s="5" t="s">
        <v>3</v>
      </c>
      <c r="C11" s="39">
        <v>9.5</v>
      </c>
      <c r="D11" s="40">
        <v>10.5</v>
      </c>
      <c r="E11" s="39">
        <v>6</v>
      </c>
      <c r="F11" s="40">
        <v>6</v>
      </c>
      <c r="G11" s="52">
        <v>15.5</v>
      </c>
      <c r="H11" s="51">
        <v>16.5</v>
      </c>
      <c r="I11" s="39">
        <v>9</v>
      </c>
      <c r="J11" s="40">
        <v>9</v>
      </c>
      <c r="K11" s="39">
        <v>7</v>
      </c>
      <c r="L11" s="40">
        <v>9</v>
      </c>
      <c r="M11" s="39">
        <v>2</v>
      </c>
      <c r="N11" s="40">
        <v>2</v>
      </c>
      <c r="O11" s="39">
        <v>9</v>
      </c>
      <c r="P11" s="40">
        <v>11</v>
      </c>
      <c r="Q11" s="60">
        <f t="shared" si="0"/>
        <v>58</v>
      </c>
      <c r="R11" s="63">
        <f t="shared" si="0"/>
        <v>64</v>
      </c>
      <c r="S11" s="17">
        <v>17.309999999999999</v>
      </c>
      <c r="T11" s="14" t="e">
        <f>#REF!</f>
        <v>#REF!</v>
      </c>
      <c r="U11" s="19" t="e">
        <f t="shared" si="1"/>
        <v>#REF!</v>
      </c>
      <c r="V11" s="3">
        <v>94</v>
      </c>
      <c r="W11" s="34" t="e">
        <f t="shared" si="2"/>
        <v>#REF!</v>
      </c>
    </row>
    <row r="12" spans="1:25" s="16" customFormat="1" ht="24.75" customHeight="1">
      <c r="A12" s="10">
        <v>4</v>
      </c>
      <c r="B12" s="5" t="s">
        <v>12</v>
      </c>
      <c r="C12" s="41">
        <v>9.5</v>
      </c>
      <c r="D12" s="40">
        <v>10.5</v>
      </c>
      <c r="E12" s="39">
        <v>4.5</v>
      </c>
      <c r="F12" s="40">
        <v>6</v>
      </c>
      <c r="G12" s="52">
        <v>14.5</v>
      </c>
      <c r="H12" s="51">
        <v>16.5</v>
      </c>
      <c r="I12" s="39">
        <v>10</v>
      </c>
      <c r="J12" s="40">
        <v>11</v>
      </c>
      <c r="K12" s="39">
        <v>8</v>
      </c>
      <c r="L12" s="40">
        <v>8</v>
      </c>
      <c r="M12" s="39">
        <v>4</v>
      </c>
      <c r="N12" s="40">
        <v>4</v>
      </c>
      <c r="O12" s="39">
        <v>7</v>
      </c>
      <c r="P12" s="40">
        <v>11</v>
      </c>
      <c r="Q12" s="59">
        <f t="shared" si="0"/>
        <v>57.5</v>
      </c>
      <c r="R12" s="63">
        <f t="shared" si="0"/>
        <v>67</v>
      </c>
      <c r="S12" s="17">
        <v>18.059999999999999</v>
      </c>
      <c r="T12" s="14" t="e">
        <f>#REF!</f>
        <v>#REF!</v>
      </c>
      <c r="U12" s="19" t="e">
        <f t="shared" si="1"/>
        <v>#REF!</v>
      </c>
      <c r="V12" s="3">
        <v>97</v>
      </c>
      <c r="W12" s="34" t="e">
        <f t="shared" si="2"/>
        <v>#REF!</v>
      </c>
    </row>
    <row r="13" spans="1:25" s="16" customFormat="1" ht="35.25" customHeight="1">
      <c r="A13" s="12">
        <v>5</v>
      </c>
      <c r="B13" s="11" t="s">
        <v>25</v>
      </c>
      <c r="C13" s="42">
        <v>8.2992399999999993</v>
      </c>
      <c r="D13" s="40">
        <v>10.5</v>
      </c>
      <c r="E13" s="39">
        <v>6</v>
      </c>
      <c r="F13" s="40">
        <v>6</v>
      </c>
      <c r="G13" s="52">
        <v>13.5</v>
      </c>
      <c r="H13" s="51">
        <v>16.5</v>
      </c>
      <c r="I13" s="39">
        <v>9</v>
      </c>
      <c r="J13" s="40">
        <v>11</v>
      </c>
      <c r="K13" s="39">
        <v>10</v>
      </c>
      <c r="L13" s="40">
        <v>10</v>
      </c>
      <c r="M13" s="39">
        <v>4</v>
      </c>
      <c r="N13" s="40">
        <v>4</v>
      </c>
      <c r="O13" s="49">
        <v>6.5</v>
      </c>
      <c r="P13" s="40">
        <v>11</v>
      </c>
      <c r="Q13" s="54">
        <f t="shared" si="0"/>
        <v>57.299239999999998</v>
      </c>
      <c r="R13" s="63">
        <f t="shared" si="0"/>
        <v>69</v>
      </c>
      <c r="S13" s="17">
        <v>18.11</v>
      </c>
      <c r="T13" s="14" t="e">
        <f>#REF!</f>
        <v>#REF!</v>
      </c>
      <c r="U13" s="19" t="e">
        <f t="shared" si="1"/>
        <v>#REF!</v>
      </c>
      <c r="V13" s="3">
        <v>99</v>
      </c>
      <c r="W13" s="34" t="e">
        <f t="shared" si="2"/>
        <v>#REF!</v>
      </c>
    </row>
    <row r="14" spans="1:25" s="16" customFormat="1" ht="37.5" customHeight="1">
      <c r="A14" s="10">
        <v>6</v>
      </c>
      <c r="B14" s="5" t="s">
        <v>9</v>
      </c>
      <c r="C14" s="41">
        <v>8.5</v>
      </c>
      <c r="D14" s="40">
        <v>10.5</v>
      </c>
      <c r="E14" s="39">
        <v>4.5</v>
      </c>
      <c r="F14" s="40">
        <v>6</v>
      </c>
      <c r="G14" s="52">
        <v>15.5</v>
      </c>
      <c r="H14" s="51">
        <v>16.5</v>
      </c>
      <c r="I14" s="39">
        <v>8</v>
      </c>
      <c r="J14" s="40">
        <v>11</v>
      </c>
      <c r="K14" s="39">
        <v>10</v>
      </c>
      <c r="L14" s="40">
        <v>10</v>
      </c>
      <c r="M14" s="39">
        <v>3</v>
      </c>
      <c r="N14" s="40">
        <v>3</v>
      </c>
      <c r="O14" s="39">
        <v>8</v>
      </c>
      <c r="P14" s="40">
        <v>11</v>
      </c>
      <c r="Q14" s="59">
        <f t="shared" si="0"/>
        <v>57.5</v>
      </c>
      <c r="R14" s="63">
        <f t="shared" si="0"/>
        <v>68</v>
      </c>
      <c r="S14" s="17">
        <v>16.899999999999999</v>
      </c>
      <c r="T14" s="14" t="e">
        <f>#REF!</f>
        <v>#REF!</v>
      </c>
      <c r="U14" s="19" t="e">
        <f t="shared" si="1"/>
        <v>#REF!</v>
      </c>
      <c r="V14" s="3">
        <v>98</v>
      </c>
      <c r="W14" s="34" t="e">
        <f t="shared" si="2"/>
        <v>#REF!</v>
      </c>
    </row>
    <row r="15" spans="1:25" s="16" customFormat="1" ht="34.5" customHeight="1">
      <c r="A15" s="12">
        <v>7</v>
      </c>
      <c r="B15" s="5" t="s">
        <v>4</v>
      </c>
      <c r="C15" s="42">
        <v>8.4347799999999999</v>
      </c>
      <c r="D15" s="40">
        <v>10.5</v>
      </c>
      <c r="E15" s="39">
        <v>5</v>
      </c>
      <c r="F15" s="40">
        <v>6</v>
      </c>
      <c r="G15" s="71">
        <v>14.48554</v>
      </c>
      <c r="H15" s="51">
        <v>16.5</v>
      </c>
      <c r="I15" s="39">
        <v>7</v>
      </c>
      <c r="J15" s="40">
        <v>9</v>
      </c>
      <c r="K15" s="39">
        <v>8</v>
      </c>
      <c r="L15" s="40">
        <v>8</v>
      </c>
      <c r="M15" s="39">
        <v>2</v>
      </c>
      <c r="N15" s="40">
        <v>2</v>
      </c>
      <c r="O15" s="42">
        <v>8.6481499999999993</v>
      </c>
      <c r="P15" s="40">
        <v>11</v>
      </c>
      <c r="Q15" s="54">
        <f t="shared" si="0"/>
        <v>53.568470000000005</v>
      </c>
      <c r="R15" s="63">
        <f t="shared" si="0"/>
        <v>63</v>
      </c>
      <c r="S15" s="17">
        <v>15.58</v>
      </c>
      <c r="T15" s="14" t="e">
        <f>#REF!</f>
        <v>#REF!</v>
      </c>
      <c r="U15" s="19" t="e">
        <f t="shared" si="1"/>
        <v>#REF!</v>
      </c>
      <c r="V15" s="3">
        <v>93</v>
      </c>
      <c r="W15" s="34" t="e">
        <f t="shared" si="2"/>
        <v>#REF!</v>
      </c>
    </row>
    <row r="16" spans="1:25" s="16" customFormat="1" ht="21.95" customHeight="1">
      <c r="A16" s="10">
        <v>8</v>
      </c>
      <c r="B16" s="5" t="s">
        <v>7</v>
      </c>
      <c r="C16" s="39">
        <v>3.5</v>
      </c>
      <c r="D16" s="40">
        <v>10.5</v>
      </c>
      <c r="E16" s="39">
        <v>6</v>
      </c>
      <c r="F16" s="40">
        <v>6</v>
      </c>
      <c r="G16" s="52">
        <v>16.5</v>
      </c>
      <c r="H16" s="51">
        <v>16.5</v>
      </c>
      <c r="I16" s="39">
        <v>8</v>
      </c>
      <c r="J16" s="40">
        <v>11</v>
      </c>
      <c r="K16" s="39">
        <v>7</v>
      </c>
      <c r="L16" s="40">
        <v>8</v>
      </c>
      <c r="M16" s="39">
        <v>3</v>
      </c>
      <c r="N16" s="40">
        <v>3</v>
      </c>
      <c r="O16" s="39">
        <v>8</v>
      </c>
      <c r="P16" s="40">
        <v>11</v>
      </c>
      <c r="Q16" s="60">
        <f t="shared" si="0"/>
        <v>52</v>
      </c>
      <c r="R16" s="63">
        <f t="shared" si="0"/>
        <v>66</v>
      </c>
      <c r="S16" s="17">
        <v>19.55</v>
      </c>
      <c r="T16" s="14" t="e">
        <f>#REF!</f>
        <v>#REF!</v>
      </c>
      <c r="U16" s="19" t="e">
        <f t="shared" si="1"/>
        <v>#REF!</v>
      </c>
      <c r="V16" s="3">
        <v>96</v>
      </c>
      <c r="W16" s="34" t="e">
        <f t="shared" si="2"/>
        <v>#REF!</v>
      </c>
    </row>
    <row r="17" spans="1:25" s="16" customFormat="1" ht="21.95" customHeight="1">
      <c r="A17" s="12">
        <v>9</v>
      </c>
      <c r="B17" s="5" t="s">
        <v>8</v>
      </c>
      <c r="C17" s="39">
        <v>7.5</v>
      </c>
      <c r="D17" s="40">
        <v>10.5</v>
      </c>
      <c r="E17" s="39">
        <v>5</v>
      </c>
      <c r="F17" s="40">
        <v>6</v>
      </c>
      <c r="G17" s="71">
        <v>12.997579999999999</v>
      </c>
      <c r="H17" s="51">
        <v>16.5</v>
      </c>
      <c r="I17" s="39">
        <v>11</v>
      </c>
      <c r="J17" s="40">
        <v>11</v>
      </c>
      <c r="K17" s="39">
        <v>8</v>
      </c>
      <c r="L17" s="40">
        <v>9</v>
      </c>
      <c r="M17" s="39">
        <v>0</v>
      </c>
      <c r="N17" s="40">
        <v>2</v>
      </c>
      <c r="O17" s="39">
        <v>8.5</v>
      </c>
      <c r="P17" s="40">
        <v>11</v>
      </c>
      <c r="Q17" s="54">
        <f t="shared" si="0"/>
        <v>52.997579999999999</v>
      </c>
      <c r="R17" s="63">
        <f t="shared" si="0"/>
        <v>66</v>
      </c>
      <c r="S17" s="17">
        <v>17.47</v>
      </c>
      <c r="T17" s="14" t="e">
        <f>#REF!</f>
        <v>#REF!</v>
      </c>
      <c r="U17" s="19" t="e">
        <f t="shared" si="1"/>
        <v>#REF!</v>
      </c>
      <c r="V17" s="3">
        <v>96</v>
      </c>
      <c r="W17" s="34" t="e">
        <f t="shared" si="2"/>
        <v>#REF!</v>
      </c>
    </row>
    <row r="18" spans="1:25" s="16" customFormat="1" ht="21.95" customHeight="1">
      <c r="A18" s="10">
        <v>10</v>
      </c>
      <c r="B18" s="5" t="s">
        <v>15</v>
      </c>
      <c r="C18" s="39">
        <v>7</v>
      </c>
      <c r="D18" s="40">
        <v>10.5</v>
      </c>
      <c r="E18" s="39">
        <v>5</v>
      </c>
      <c r="F18" s="40">
        <v>6</v>
      </c>
      <c r="G18" s="72">
        <v>12.98</v>
      </c>
      <c r="H18" s="51">
        <v>16.5</v>
      </c>
      <c r="I18" s="39">
        <v>9</v>
      </c>
      <c r="J18" s="40">
        <v>9</v>
      </c>
      <c r="K18" s="39">
        <v>9</v>
      </c>
      <c r="L18" s="40">
        <v>9</v>
      </c>
      <c r="M18" s="39">
        <v>2</v>
      </c>
      <c r="N18" s="40">
        <v>2</v>
      </c>
      <c r="O18" s="39">
        <v>8</v>
      </c>
      <c r="P18" s="40">
        <v>11</v>
      </c>
      <c r="Q18" s="65">
        <f t="shared" si="0"/>
        <v>52.980000000000004</v>
      </c>
      <c r="R18" s="63">
        <f t="shared" si="0"/>
        <v>64</v>
      </c>
      <c r="S18" s="17">
        <v>16.53</v>
      </c>
      <c r="T18" s="14" t="e">
        <f>#REF!</f>
        <v>#REF!</v>
      </c>
      <c r="U18" s="19" t="e">
        <f t="shared" si="1"/>
        <v>#REF!</v>
      </c>
      <c r="V18" s="3">
        <v>94</v>
      </c>
      <c r="W18" s="34" t="e">
        <f t="shared" si="2"/>
        <v>#REF!</v>
      </c>
    </row>
    <row r="19" spans="1:25" s="16" customFormat="1" ht="35.25" customHeight="1">
      <c r="A19" s="12">
        <v>11</v>
      </c>
      <c r="B19" s="5" t="s">
        <v>5</v>
      </c>
      <c r="C19" s="39">
        <v>7.5</v>
      </c>
      <c r="D19" s="40">
        <v>10.5</v>
      </c>
      <c r="E19" s="39">
        <v>6</v>
      </c>
      <c r="F19" s="40">
        <v>6</v>
      </c>
      <c r="G19" s="71">
        <v>11.999890000000001</v>
      </c>
      <c r="H19" s="51">
        <v>16.5</v>
      </c>
      <c r="I19" s="39">
        <v>8</v>
      </c>
      <c r="J19" s="40">
        <v>11</v>
      </c>
      <c r="K19" s="39">
        <v>10</v>
      </c>
      <c r="L19" s="40">
        <v>10</v>
      </c>
      <c r="M19" s="39">
        <v>5</v>
      </c>
      <c r="N19" s="40">
        <v>5</v>
      </c>
      <c r="O19" s="39">
        <v>6.5</v>
      </c>
      <c r="P19" s="40">
        <v>11</v>
      </c>
      <c r="Q19" s="54">
        <f t="shared" si="0"/>
        <v>54.999890000000001</v>
      </c>
      <c r="R19" s="63">
        <f t="shared" si="0"/>
        <v>70</v>
      </c>
      <c r="S19" s="17">
        <v>17.84</v>
      </c>
      <c r="T19" s="14" t="e">
        <f>#REF!</f>
        <v>#REF!</v>
      </c>
      <c r="U19" s="19" t="e">
        <f t="shared" si="1"/>
        <v>#REF!</v>
      </c>
      <c r="V19" s="3">
        <v>100</v>
      </c>
      <c r="W19" s="66" t="e">
        <f t="shared" si="2"/>
        <v>#REF!</v>
      </c>
    </row>
    <row r="20" spans="1:25" s="16" customFormat="1" ht="33.75" customHeight="1">
      <c r="A20" s="10">
        <v>12</v>
      </c>
      <c r="B20" s="5" t="s">
        <v>6</v>
      </c>
      <c r="C20" s="39">
        <v>7</v>
      </c>
      <c r="D20" s="40">
        <v>10.5</v>
      </c>
      <c r="E20" s="49">
        <v>3.5</v>
      </c>
      <c r="F20" s="40">
        <v>6</v>
      </c>
      <c r="G20" s="52">
        <v>16.5</v>
      </c>
      <c r="H20" s="51">
        <v>16.5</v>
      </c>
      <c r="I20" s="39">
        <v>9</v>
      </c>
      <c r="J20" s="40">
        <v>11</v>
      </c>
      <c r="K20" s="39">
        <v>7</v>
      </c>
      <c r="L20" s="40">
        <v>10</v>
      </c>
      <c r="M20" s="39">
        <v>5</v>
      </c>
      <c r="N20" s="40">
        <v>5</v>
      </c>
      <c r="O20" s="39">
        <v>9</v>
      </c>
      <c r="P20" s="40">
        <v>11</v>
      </c>
      <c r="Q20" s="60">
        <f t="shared" si="0"/>
        <v>57</v>
      </c>
      <c r="R20" s="63">
        <f t="shared" si="0"/>
        <v>70</v>
      </c>
      <c r="S20" s="17">
        <v>15.21</v>
      </c>
      <c r="T20" s="14" t="e">
        <f>#REF!</f>
        <v>#REF!</v>
      </c>
      <c r="U20" s="19" t="e">
        <f t="shared" si="1"/>
        <v>#REF!</v>
      </c>
      <c r="V20" s="3">
        <v>100</v>
      </c>
      <c r="W20" s="66" t="e">
        <f t="shared" si="2"/>
        <v>#REF!</v>
      </c>
    </row>
    <row r="21" spans="1:25" s="16" customFormat="1" ht="34.5" customHeight="1">
      <c r="A21" s="12">
        <v>13</v>
      </c>
      <c r="B21" s="5" t="s">
        <v>11</v>
      </c>
      <c r="C21" s="42">
        <v>7.7558800000000003</v>
      </c>
      <c r="D21" s="40">
        <v>10.5</v>
      </c>
      <c r="E21" s="39">
        <v>3.5</v>
      </c>
      <c r="F21" s="40">
        <v>6</v>
      </c>
      <c r="G21" s="52">
        <v>13.5</v>
      </c>
      <c r="H21" s="51">
        <v>16.5</v>
      </c>
      <c r="I21" s="39">
        <v>10</v>
      </c>
      <c r="J21" s="40">
        <v>11</v>
      </c>
      <c r="K21" s="39">
        <v>9</v>
      </c>
      <c r="L21" s="40">
        <v>9</v>
      </c>
      <c r="M21" s="39">
        <v>3</v>
      </c>
      <c r="N21" s="40">
        <v>3</v>
      </c>
      <c r="O21" s="39">
        <v>9.5</v>
      </c>
      <c r="P21" s="40">
        <v>11</v>
      </c>
      <c r="Q21" s="54">
        <f t="shared" si="0"/>
        <v>56.255880000000005</v>
      </c>
      <c r="R21" s="63">
        <f t="shared" si="0"/>
        <v>67</v>
      </c>
      <c r="S21" s="17">
        <v>13.28</v>
      </c>
      <c r="T21" s="14" t="e">
        <f>#REF!</f>
        <v>#REF!</v>
      </c>
      <c r="U21" s="19" t="e">
        <f t="shared" si="1"/>
        <v>#REF!</v>
      </c>
      <c r="V21" s="3">
        <v>97</v>
      </c>
      <c r="W21" s="66" t="e">
        <f t="shared" si="2"/>
        <v>#REF!</v>
      </c>
    </row>
    <row r="22" spans="1:25" s="16" customFormat="1" ht="32.25" customHeight="1">
      <c r="A22" s="10">
        <v>14</v>
      </c>
      <c r="B22" s="11" t="s">
        <v>36</v>
      </c>
      <c r="C22" s="42">
        <v>6.4210500000000001</v>
      </c>
      <c r="D22" s="40">
        <v>10.5</v>
      </c>
      <c r="E22" s="39">
        <v>3.5</v>
      </c>
      <c r="F22" s="40">
        <v>3.5</v>
      </c>
      <c r="G22" s="52">
        <v>13.5</v>
      </c>
      <c r="H22" s="51">
        <v>16.5</v>
      </c>
      <c r="I22" s="39">
        <v>11</v>
      </c>
      <c r="J22" s="40">
        <v>11</v>
      </c>
      <c r="K22" s="39">
        <v>9</v>
      </c>
      <c r="L22" s="40">
        <v>9</v>
      </c>
      <c r="M22" s="39">
        <v>2</v>
      </c>
      <c r="N22" s="40">
        <v>2</v>
      </c>
      <c r="O22" s="39">
        <v>3</v>
      </c>
      <c r="P22" s="40">
        <v>8.5</v>
      </c>
      <c r="Q22" s="54">
        <f t="shared" si="0"/>
        <v>48.421050000000001</v>
      </c>
      <c r="R22" s="63">
        <f t="shared" si="0"/>
        <v>61</v>
      </c>
      <c r="S22" s="17">
        <v>15.81</v>
      </c>
      <c r="T22" s="14" t="e">
        <f>#REF!</f>
        <v>#REF!</v>
      </c>
      <c r="U22" s="19" t="e">
        <f t="shared" si="1"/>
        <v>#REF!</v>
      </c>
      <c r="V22" s="3">
        <v>91</v>
      </c>
      <c r="W22" s="66" t="e">
        <f t="shared" si="2"/>
        <v>#REF!</v>
      </c>
    </row>
    <row r="23" spans="1:25" s="16" customFormat="1" ht="24" customHeight="1">
      <c r="A23" s="12">
        <v>15</v>
      </c>
      <c r="B23" s="5" t="s">
        <v>13</v>
      </c>
      <c r="C23" s="41">
        <v>6.5</v>
      </c>
      <c r="D23" s="40">
        <v>10.5</v>
      </c>
      <c r="E23" s="39">
        <v>3</v>
      </c>
      <c r="F23" s="40">
        <v>6</v>
      </c>
      <c r="G23" s="72">
        <v>14.48</v>
      </c>
      <c r="H23" s="51">
        <v>16.5</v>
      </c>
      <c r="I23" s="39">
        <v>10</v>
      </c>
      <c r="J23" s="40">
        <v>11</v>
      </c>
      <c r="K23" s="39">
        <v>8</v>
      </c>
      <c r="L23" s="40">
        <v>8</v>
      </c>
      <c r="M23" s="39">
        <v>4</v>
      </c>
      <c r="N23" s="40">
        <v>4</v>
      </c>
      <c r="O23" s="39">
        <v>6</v>
      </c>
      <c r="P23" s="40">
        <v>11</v>
      </c>
      <c r="Q23" s="65">
        <f t="shared" si="0"/>
        <v>51.980000000000004</v>
      </c>
      <c r="R23" s="63">
        <f t="shared" si="0"/>
        <v>67</v>
      </c>
      <c r="S23" s="17">
        <v>15.61</v>
      </c>
      <c r="T23" s="14" t="e">
        <f>#REF!</f>
        <v>#REF!</v>
      </c>
      <c r="U23" s="19" t="e">
        <f t="shared" si="1"/>
        <v>#REF!</v>
      </c>
      <c r="V23" s="3">
        <v>97</v>
      </c>
      <c r="W23" s="66" t="e">
        <f t="shared" si="2"/>
        <v>#REF!</v>
      </c>
    </row>
    <row r="24" spans="1:25" s="16" customFormat="1" ht="21.95" customHeight="1">
      <c r="A24" s="10">
        <v>16</v>
      </c>
      <c r="B24" s="5" t="s">
        <v>26</v>
      </c>
      <c r="C24" s="39">
        <v>6.5</v>
      </c>
      <c r="D24" s="40">
        <v>10.5</v>
      </c>
      <c r="E24" s="39">
        <v>6</v>
      </c>
      <c r="F24" s="40">
        <v>6</v>
      </c>
      <c r="G24" s="73">
        <v>10</v>
      </c>
      <c r="H24" s="51">
        <v>12.5</v>
      </c>
      <c r="I24" s="39">
        <v>7</v>
      </c>
      <c r="J24" s="40">
        <v>9</v>
      </c>
      <c r="K24" s="39">
        <v>9</v>
      </c>
      <c r="L24" s="40">
        <v>9</v>
      </c>
      <c r="M24" s="39">
        <v>2</v>
      </c>
      <c r="N24" s="40">
        <v>2</v>
      </c>
      <c r="O24" s="39">
        <v>3</v>
      </c>
      <c r="P24" s="40">
        <v>8.5</v>
      </c>
      <c r="Q24" s="59">
        <f t="shared" si="0"/>
        <v>43.5</v>
      </c>
      <c r="R24" s="67">
        <f t="shared" si="0"/>
        <v>57.5</v>
      </c>
      <c r="S24" s="17">
        <v>16.559999999999999</v>
      </c>
      <c r="T24" s="14" t="e">
        <f>#REF!</f>
        <v>#REF!</v>
      </c>
      <c r="U24" s="19" t="e">
        <f t="shared" si="1"/>
        <v>#REF!</v>
      </c>
      <c r="V24" s="3">
        <v>87.5</v>
      </c>
      <c r="W24" s="66" t="e">
        <f t="shared" si="2"/>
        <v>#REF!</v>
      </c>
    </row>
    <row r="25" spans="1:25" s="16" customFormat="1" ht="33" customHeight="1">
      <c r="A25" s="12">
        <v>17</v>
      </c>
      <c r="B25" s="5" t="s">
        <v>10</v>
      </c>
      <c r="C25" s="41">
        <v>6.5</v>
      </c>
      <c r="D25" s="40">
        <v>10.5</v>
      </c>
      <c r="E25" s="39">
        <v>3</v>
      </c>
      <c r="F25" s="40">
        <v>6</v>
      </c>
      <c r="G25" s="52">
        <v>13.5</v>
      </c>
      <c r="H25" s="51">
        <v>16.5</v>
      </c>
      <c r="I25" s="39">
        <v>7</v>
      </c>
      <c r="J25" s="40">
        <v>11</v>
      </c>
      <c r="K25" s="39">
        <v>8</v>
      </c>
      <c r="L25" s="40">
        <v>9</v>
      </c>
      <c r="M25" s="39">
        <v>4</v>
      </c>
      <c r="N25" s="40">
        <v>4</v>
      </c>
      <c r="O25" s="39">
        <v>6</v>
      </c>
      <c r="P25" s="40">
        <v>11</v>
      </c>
      <c r="Q25" s="60">
        <f t="shared" si="0"/>
        <v>48</v>
      </c>
      <c r="R25" s="63">
        <f t="shared" si="0"/>
        <v>68</v>
      </c>
      <c r="S25" s="17">
        <v>16.48</v>
      </c>
      <c r="T25" s="14" t="e">
        <f>#REF!</f>
        <v>#REF!</v>
      </c>
      <c r="U25" s="19" t="e">
        <f t="shared" si="1"/>
        <v>#REF!</v>
      </c>
      <c r="V25" s="3">
        <v>98</v>
      </c>
      <c r="W25" s="66">
        <v>74.95</v>
      </c>
      <c r="Y25" s="35"/>
    </row>
    <row r="26" spans="1:25" s="16" customFormat="1" ht="21.95" customHeight="1">
      <c r="A26" s="10">
        <v>18</v>
      </c>
      <c r="B26" s="5" t="s">
        <v>16</v>
      </c>
      <c r="C26" s="41">
        <v>6.5</v>
      </c>
      <c r="D26" s="40">
        <v>10.5</v>
      </c>
      <c r="E26" s="39">
        <v>4</v>
      </c>
      <c r="F26" s="40">
        <v>6</v>
      </c>
      <c r="G26" s="73">
        <v>9</v>
      </c>
      <c r="H26" s="51">
        <v>12.5</v>
      </c>
      <c r="I26" s="39">
        <v>6</v>
      </c>
      <c r="J26" s="40">
        <v>9</v>
      </c>
      <c r="K26" s="39">
        <v>7</v>
      </c>
      <c r="L26" s="40">
        <v>8</v>
      </c>
      <c r="M26" s="39">
        <v>2</v>
      </c>
      <c r="N26" s="40">
        <v>2</v>
      </c>
      <c r="O26" s="39">
        <v>6</v>
      </c>
      <c r="P26" s="40">
        <v>8.5</v>
      </c>
      <c r="Q26" s="59">
        <f t="shared" si="0"/>
        <v>40.5</v>
      </c>
      <c r="R26" s="67">
        <f t="shared" si="0"/>
        <v>56.5</v>
      </c>
      <c r="S26" s="22">
        <v>15.05</v>
      </c>
      <c r="T26" s="23" t="e">
        <f>#REF!</f>
        <v>#REF!</v>
      </c>
      <c r="U26" s="19" t="e">
        <f t="shared" si="1"/>
        <v>#REF!</v>
      </c>
      <c r="V26" s="3">
        <v>86.5</v>
      </c>
      <c r="W26" s="68" t="e">
        <f t="shared" ref="W26:W27" si="3">U26/V26*100</f>
        <v>#REF!</v>
      </c>
    </row>
    <row r="27" spans="1:25" s="16" customFormat="1" ht="21.95" customHeight="1">
      <c r="A27" s="36">
        <v>19</v>
      </c>
      <c r="B27" s="7" t="s">
        <v>27</v>
      </c>
      <c r="C27" s="43">
        <v>4.21875</v>
      </c>
      <c r="D27" s="44">
        <v>10.5</v>
      </c>
      <c r="E27" s="50">
        <v>4.5</v>
      </c>
      <c r="F27" s="44">
        <v>6</v>
      </c>
      <c r="G27" s="74">
        <v>9.4658200000000008</v>
      </c>
      <c r="H27" s="53">
        <v>16.5</v>
      </c>
      <c r="I27" s="50">
        <v>9</v>
      </c>
      <c r="J27" s="44">
        <v>11</v>
      </c>
      <c r="K27" s="50">
        <v>9</v>
      </c>
      <c r="L27" s="44">
        <v>10</v>
      </c>
      <c r="M27" s="50">
        <v>4</v>
      </c>
      <c r="N27" s="44">
        <v>4</v>
      </c>
      <c r="O27" s="50">
        <v>5.5</v>
      </c>
      <c r="P27" s="44">
        <v>11</v>
      </c>
      <c r="Q27" s="55">
        <f t="shared" si="0"/>
        <v>45.684570000000001</v>
      </c>
      <c r="R27" s="64">
        <f t="shared" si="0"/>
        <v>69</v>
      </c>
      <c r="S27" s="24">
        <v>16.399999999999999</v>
      </c>
      <c r="T27" s="9" t="e">
        <f>#REF!</f>
        <v>#REF!</v>
      </c>
      <c r="U27" s="97" t="e">
        <f t="shared" si="1"/>
        <v>#REF!</v>
      </c>
      <c r="V27" s="8">
        <v>99</v>
      </c>
      <c r="W27" s="69" t="e">
        <f t="shared" si="3"/>
        <v>#REF!</v>
      </c>
    </row>
    <row r="28" spans="1:25" ht="9.75" customHeight="1">
      <c r="A28" s="16"/>
      <c r="B28" s="16"/>
      <c r="C28" s="16"/>
    </row>
    <row r="29" spans="1:25" ht="16.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5" ht="17.2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</sheetData>
  <sortState ref="A9:W27">
    <sortCondition descending="1" ref="W9:W27"/>
  </sortState>
  <mergeCells count="23">
    <mergeCell ref="A1:W1"/>
    <mergeCell ref="U5:U7"/>
    <mergeCell ref="V5:V7"/>
    <mergeCell ref="W5:W7"/>
    <mergeCell ref="Q6:R6"/>
    <mergeCell ref="K6:L6"/>
    <mergeCell ref="M6:N6"/>
    <mergeCell ref="B29:W29"/>
    <mergeCell ref="O6:P6"/>
    <mergeCell ref="B30:V30"/>
    <mergeCell ref="A2:W2"/>
    <mergeCell ref="A3:W3"/>
    <mergeCell ref="A4:W4"/>
    <mergeCell ref="S5:T5"/>
    <mergeCell ref="A5:A7"/>
    <mergeCell ref="B5:B7"/>
    <mergeCell ref="S6:S7"/>
    <mergeCell ref="T6:T7"/>
    <mergeCell ref="C5:R5"/>
    <mergeCell ref="C6:D6"/>
    <mergeCell ref="E6:F6"/>
    <mergeCell ref="G6:H6"/>
    <mergeCell ref="I6:J6"/>
  </mergeCells>
  <pageMargins left="0.15" right="0.1" top="0.3" bottom="0.27" header="0.3" footer="0.2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="84" zoomScaleNormal="84" workbookViewId="0">
      <selection activeCell="A3" sqref="A3:Y3"/>
    </sheetView>
  </sheetViews>
  <sheetFormatPr defaultRowHeight="15.75"/>
  <cols>
    <col min="1" max="1" width="4.75" customWidth="1"/>
    <col min="2" max="2" width="21.75" customWidth="1"/>
    <col min="3" max="3" width="7.125" customWidth="1"/>
    <col min="4" max="4" width="5.375" customWidth="1"/>
    <col min="5" max="5" width="7" customWidth="1"/>
    <col min="6" max="6" width="5.25" customWidth="1"/>
    <col min="7" max="7" width="7.625" customWidth="1"/>
    <col min="8" max="8" width="5.875" customWidth="1"/>
    <col min="9" max="9" width="7.25" customWidth="1"/>
    <col min="10" max="10" width="5.375" customWidth="1"/>
    <col min="11" max="11" width="7.25" customWidth="1"/>
    <col min="12" max="12" width="5.625" customWidth="1"/>
    <col min="13" max="13" width="7.125" customWidth="1"/>
    <col min="14" max="14" width="5.75" customWidth="1"/>
    <col min="15" max="15" width="7.125" customWidth="1"/>
    <col min="16" max="16" width="5.25" customWidth="1"/>
    <col min="17" max="17" width="7.125" customWidth="1"/>
    <col min="18" max="18" width="5.5" customWidth="1"/>
    <col min="19" max="19" width="8.375" customWidth="1"/>
    <col min="20" max="20" width="7.875" customWidth="1"/>
    <col min="21" max="21" width="6.625" customWidth="1"/>
    <col min="22" max="22" width="8.75" customWidth="1"/>
    <col min="23" max="23" width="7.75" customWidth="1"/>
    <col min="24" max="24" width="6.75" customWidth="1"/>
    <col min="25" max="25" width="8" customWidth="1"/>
  </cols>
  <sheetData>
    <row r="1" spans="1:27" ht="18.75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7" ht="19.5" customHeight="1">
      <c r="A2" s="102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7" ht="18.75">
      <c r="A3" s="103" t="s">
        <v>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5" spans="1:27" ht="33" customHeight="1">
      <c r="A5" s="107" t="s">
        <v>31</v>
      </c>
      <c r="B5" s="107" t="s">
        <v>0</v>
      </c>
      <c r="C5" s="105" t="s">
        <v>1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06"/>
      <c r="U5" s="99" t="s">
        <v>50</v>
      </c>
      <c r="V5" s="100"/>
      <c r="W5" s="115" t="s">
        <v>40</v>
      </c>
      <c r="X5" s="115" t="s">
        <v>51</v>
      </c>
      <c r="Y5" s="107" t="s">
        <v>44</v>
      </c>
    </row>
    <row r="6" spans="1:27" ht="138.75" customHeight="1">
      <c r="A6" s="108"/>
      <c r="B6" s="108"/>
      <c r="C6" s="99" t="s">
        <v>52</v>
      </c>
      <c r="D6" s="100"/>
      <c r="E6" s="99" t="s">
        <v>53</v>
      </c>
      <c r="F6" s="100"/>
      <c r="G6" s="99" t="s">
        <v>54</v>
      </c>
      <c r="H6" s="100"/>
      <c r="I6" s="99" t="s">
        <v>55</v>
      </c>
      <c r="J6" s="100"/>
      <c r="K6" s="99" t="s">
        <v>56</v>
      </c>
      <c r="L6" s="100"/>
      <c r="M6" s="99" t="s">
        <v>57</v>
      </c>
      <c r="N6" s="100"/>
      <c r="O6" s="99" t="s">
        <v>58</v>
      </c>
      <c r="P6" s="100"/>
      <c r="Q6" s="99" t="s">
        <v>60</v>
      </c>
      <c r="R6" s="100"/>
      <c r="S6" s="99" t="s">
        <v>42</v>
      </c>
      <c r="T6" s="100"/>
      <c r="U6" s="110" t="s">
        <v>29</v>
      </c>
      <c r="V6" s="110" t="s">
        <v>30</v>
      </c>
      <c r="W6" s="116"/>
      <c r="X6" s="116"/>
      <c r="Y6" s="108"/>
    </row>
    <row r="7" spans="1:27" ht="43.5" customHeight="1">
      <c r="A7" s="109"/>
      <c r="B7" s="109"/>
      <c r="C7" s="45" t="s">
        <v>35</v>
      </c>
      <c r="D7" s="46" t="s">
        <v>45</v>
      </c>
      <c r="E7" s="45" t="s">
        <v>35</v>
      </c>
      <c r="F7" s="46" t="s">
        <v>28</v>
      </c>
      <c r="G7" s="45" t="s">
        <v>35</v>
      </c>
      <c r="H7" s="46" t="s">
        <v>28</v>
      </c>
      <c r="I7" s="45" t="s">
        <v>35</v>
      </c>
      <c r="J7" s="46" t="s">
        <v>28</v>
      </c>
      <c r="K7" s="45" t="s">
        <v>35</v>
      </c>
      <c r="L7" s="46" t="s">
        <v>28</v>
      </c>
      <c r="M7" s="45" t="s">
        <v>35</v>
      </c>
      <c r="N7" s="46" t="s">
        <v>28</v>
      </c>
      <c r="O7" s="45" t="s">
        <v>35</v>
      </c>
      <c r="P7" s="46" t="s">
        <v>28</v>
      </c>
      <c r="Q7" s="45" t="s">
        <v>35</v>
      </c>
      <c r="R7" s="46" t="s">
        <v>41</v>
      </c>
      <c r="S7" s="45" t="s">
        <v>35</v>
      </c>
      <c r="T7" s="46" t="s">
        <v>41</v>
      </c>
      <c r="U7" s="111"/>
      <c r="V7" s="111"/>
      <c r="W7" s="117"/>
      <c r="X7" s="117"/>
      <c r="Y7" s="109"/>
    </row>
    <row r="8" spans="1:27" ht="30.75" customHeight="1">
      <c r="A8" s="15">
        <v>1</v>
      </c>
      <c r="B8" s="15">
        <v>2</v>
      </c>
      <c r="C8" s="47">
        <v>3</v>
      </c>
      <c r="D8" s="48">
        <v>4</v>
      </c>
      <c r="E8" s="47">
        <v>5</v>
      </c>
      <c r="F8" s="48">
        <v>6</v>
      </c>
      <c r="G8" s="47">
        <v>7</v>
      </c>
      <c r="H8" s="48">
        <v>8</v>
      </c>
      <c r="I8" s="47">
        <v>9</v>
      </c>
      <c r="J8" s="48">
        <v>10</v>
      </c>
      <c r="K8" s="47">
        <v>11</v>
      </c>
      <c r="L8" s="48">
        <v>12</v>
      </c>
      <c r="M8" s="47">
        <v>13</v>
      </c>
      <c r="N8" s="48">
        <v>14</v>
      </c>
      <c r="O8" s="47">
        <v>15</v>
      </c>
      <c r="P8" s="48">
        <v>16</v>
      </c>
      <c r="Q8" s="47">
        <v>17</v>
      </c>
      <c r="R8" s="48">
        <v>18</v>
      </c>
      <c r="S8" s="47" t="s">
        <v>46</v>
      </c>
      <c r="T8" s="48" t="s">
        <v>47</v>
      </c>
      <c r="U8" s="15">
        <v>21</v>
      </c>
      <c r="V8" s="15">
        <v>22</v>
      </c>
      <c r="W8" s="15" t="s">
        <v>48</v>
      </c>
      <c r="X8" s="15">
        <v>24</v>
      </c>
      <c r="Y8" s="15" t="s">
        <v>49</v>
      </c>
    </row>
    <row r="9" spans="1:27" s="16" customFormat="1" ht="21" customHeight="1">
      <c r="A9" s="1">
        <v>1</v>
      </c>
      <c r="B9" s="2" t="s">
        <v>21</v>
      </c>
      <c r="C9" s="75">
        <v>10</v>
      </c>
      <c r="D9" s="76">
        <v>11</v>
      </c>
      <c r="E9" s="83">
        <v>5</v>
      </c>
      <c r="F9" s="84">
        <v>5</v>
      </c>
      <c r="G9" s="83">
        <v>15.49681</v>
      </c>
      <c r="H9" s="84">
        <v>16.5</v>
      </c>
      <c r="I9" s="83">
        <v>9</v>
      </c>
      <c r="J9" s="84">
        <v>11</v>
      </c>
      <c r="K9" s="83">
        <v>8.5</v>
      </c>
      <c r="L9" s="90">
        <v>9.5</v>
      </c>
      <c r="M9" s="83">
        <v>4</v>
      </c>
      <c r="N9" s="84">
        <v>4</v>
      </c>
      <c r="O9" s="83">
        <v>7</v>
      </c>
      <c r="P9" s="84">
        <v>12.5</v>
      </c>
      <c r="Q9" s="83">
        <v>4.5</v>
      </c>
      <c r="R9" s="84">
        <v>5</v>
      </c>
      <c r="S9" s="61">
        <f>SUM(C9,E9,G9,I9,K9,M9,O9,Q9)</f>
        <v>63.496809999999996</v>
      </c>
      <c r="T9" s="93">
        <f>SUM(D9,F9,H9,J9,L9,N9,P9,R9)</f>
        <v>74.5</v>
      </c>
      <c r="U9" s="27">
        <v>16.23</v>
      </c>
      <c r="V9" s="25" t="e">
        <f>#REF!</f>
        <v>#REF!</v>
      </c>
      <c r="W9" s="26" t="e">
        <f>SUM(S9,U9,V9)</f>
        <v>#REF!</v>
      </c>
      <c r="X9" s="2">
        <v>99</v>
      </c>
      <c r="Y9" s="31" t="e">
        <f t="shared" ref="Y9:Y14" si="0">W9/X9*100</f>
        <v>#REF!</v>
      </c>
    </row>
    <row r="10" spans="1:27" s="16" customFormat="1" ht="24.95" customHeight="1">
      <c r="A10" s="4">
        <v>2</v>
      </c>
      <c r="B10" s="5" t="s">
        <v>18</v>
      </c>
      <c r="C10" s="77">
        <v>9.9892900000000004</v>
      </c>
      <c r="D10" s="78">
        <v>11</v>
      </c>
      <c r="E10" s="85">
        <v>5</v>
      </c>
      <c r="F10" s="86">
        <v>5</v>
      </c>
      <c r="G10" s="77">
        <v>14.99994</v>
      </c>
      <c r="H10" s="86">
        <v>16.5</v>
      </c>
      <c r="I10" s="85">
        <v>9</v>
      </c>
      <c r="J10" s="86">
        <v>11</v>
      </c>
      <c r="K10" s="85">
        <v>8.5</v>
      </c>
      <c r="L10" s="91">
        <v>9.5</v>
      </c>
      <c r="M10" s="85">
        <v>4</v>
      </c>
      <c r="N10" s="86">
        <v>4</v>
      </c>
      <c r="O10" s="77">
        <v>9.1176899999999996</v>
      </c>
      <c r="P10" s="86">
        <v>12.5</v>
      </c>
      <c r="Q10" s="85">
        <v>2</v>
      </c>
      <c r="R10" s="86">
        <v>5</v>
      </c>
      <c r="S10" s="54">
        <f t="shared" ref="S10:T15" si="1">SUM(C10,E10,G10,I10,K10,M10,O10,Q10)</f>
        <v>62.606920000000002</v>
      </c>
      <c r="T10" s="67">
        <f t="shared" si="1"/>
        <v>74.5</v>
      </c>
      <c r="U10" s="28">
        <v>14.57</v>
      </c>
      <c r="V10" s="6" t="e">
        <f>#REF!</f>
        <v>#REF!</v>
      </c>
      <c r="W10" s="20" t="e">
        <f t="shared" ref="W10:W15" si="2">SUM(S10,U10,V10)</f>
        <v>#REF!</v>
      </c>
      <c r="X10" s="5">
        <v>99</v>
      </c>
      <c r="Y10" s="32" t="e">
        <f t="shared" si="0"/>
        <v>#REF!</v>
      </c>
    </row>
    <row r="11" spans="1:27" s="16" customFormat="1" ht="24.95" customHeight="1">
      <c r="A11" s="4">
        <v>3</v>
      </c>
      <c r="B11" s="5" t="s">
        <v>23</v>
      </c>
      <c r="C11" s="79">
        <v>9</v>
      </c>
      <c r="D11" s="78">
        <v>11</v>
      </c>
      <c r="E11" s="85">
        <v>4</v>
      </c>
      <c r="F11" s="86">
        <v>5</v>
      </c>
      <c r="G11" s="85">
        <v>14.5</v>
      </c>
      <c r="H11" s="86">
        <v>16.5</v>
      </c>
      <c r="I11" s="85">
        <v>9</v>
      </c>
      <c r="J11" s="86">
        <v>11</v>
      </c>
      <c r="K11" s="85">
        <v>9.5</v>
      </c>
      <c r="L11" s="91">
        <v>9.5</v>
      </c>
      <c r="M11" s="85">
        <v>4</v>
      </c>
      <c r="N11" s="86">
        <v>4</v>
      </c>
      <c r="O11" s="85">
        <v>8.5</v>
      </c>
      <c r="P11" s="86">
        <v>12.5</v>
      </c>
      <c r="Q11" s="85">
        <v>2</v>
      </c>
      <c r="R11" s="86">
        <v>5</v>
      </c>
      <c r="S11" s="59">
        <f t="shared" si="1"/>
        <v>60.5</v>
      </c>
      <c r="T11" s="67">
        <f t="shared" si="1"/>
        <v>74.5</v>
      </c>
      <c r="U11" s="28">
        <v>15.65</v>
      </c>
      <c r="V11" s="6" t="e">
        <f>#REF!</f>
        <v>#REF!</v>
      </c>
      <c r="W11" s="20" t="e">
        <f t="shared" si="2"/>
        <v>#REF!</v>
      </c>
      <c r="X11" s="5">
        <v>99</v>
      </c>
      <c r="Y11" s="32" t="e">
        <f t="shared" si="0"/>
        <v>#REF!</v>
      </c>
    </row>
    <row r="12" spans="1:27" s="16" customFormat="1" ht="24.95" customHeight="1">
      <c r="A12" s="4">
        <v>4</v>
      </c>
      <c r="B12" s="5" t="s">
        <v>22</v>
      </c>
      <c r="C12" s="80">
        <v>8.5</v>
      </c>
      <c r="D12" s="78">
        <v>11</v>
      </c>
      <c r="E12" s="85">
        <v>5</v>
      </c>
      <c r="F12" s="86">
        <v>5</v>
      </c>
      <c r="G12" s="85">
        <v>14.4533</v>
      </c>
      <c r="H12" s="86">
        <v>16.5</v>
      </c>
      <c r="I12" s="85">
        <v>10</v>
      </c>
      <c r="J12" s="86">
        <v>11</v>
      </c>
      <c r="K12" s="85">
        <v>9</v>
      </c>
      <c r="L12" s="91">
        <v>9.5</v>
      </c>
      <c r="M12" s="85">
        <v>4</v>
      </c>
      <c r="N12" s="86">
        <v>4</v>
      </c>
      <c r="O12" s="85">
        <v>7</v>
      </c>
      <c r="P12" s="86">
        <v>12.5</v>
      </c>
      <c r="Q12" s="85">
        <v>1.75</v>
      </c>
      <c r="R12" s="86">
        <v>5</v>
      </c>
      <c r="S12" s="54">
        <f t="shared" si="1"/>
        <v>59.703299999999999</v>
      </c>
      <c r="T12" s="67">
        <f t="shared" si="1"/>
        <v>74.5</v>
      </c>
      <c r="U12" s="28">
        <v>14.79</v>
      </c>
      <c r="V12" s="6" t="e">
        <f>#REF!</f>
        <v>#REF!</v>
      </c>
      <c r="W12" s="20" t="e">
        <f t="shared" si="2"/>
        <v>#REF!</v>
      </c>
      <c r="X12" s="5">
        <v>99</v>
      </c>
      <c r="Y12" s="32" t="e">
        <f t="shared" si="0"/>
        <v>#REF!</v>
      </c>
    </row>
    <row r="13" spans="1:27" s="16" customFormat="1" ht="24.95" customHeight="1">
      <c r="A13" s="4">
        <v>5</v>
      </c>
      <c r="B13" s="5" t="s">
        <v>17</v>
      </c>
      <c r="C13" s="79">
        <v>10</v>
      </c>
      <c r="D13" s="78">
        <v>11</v>
      </c>
      <c r="E13" s="85">
        <v>1.5</v>
      </c>
      <c r="F13" s="86">
        <v>5</v>
      </c>
      <c r="G13" s="85">
        <v>12.99676</v>
      </c>
      <c r="H13" s="86">
        <v>16.5</v>
      </c>
      <c r="I13" s="85">
        <v>9</v>
      </c>
      <c r="J13" s="86">
        <v>11</v>
      </c>
      <c r="K13" s="85">
        <v>9</v>
      </c>
      <c r="L13" s="91">
        <v>9.5</v>
      </c>
      <c r="M13" s="85">
        <v>4</v>
      </c>
      <c r="N13" s="86">
        <v>4</v>
      </c>
      <c r="O13" s="85">
        <v>8</v>
      </c>
      <c r="P13" s="86">
        <v>12.5</v>
      </c>
      <c r="Q13" s="85">
        <v>2</v>
      </c>
      <c r="R13" s="86">
        <v>5</v>
      </c>
      <c r="S13" s="54">
        <f t="shared" si="1"/>
        <v>56.496760000000002</v>
      </c>
      <c r="T13" s="67">
        <f t="shared" si="1"/>
        <v>74.5</v>
      </c>
      <c r="U13" s="28">
        <v>13.82</v>
      </c>
      <c r="V13" s="6" t="e">
        <f>#REF!</f>
        <v>#REF!</v>
      </c>
      <c r="W13" s="20" t="e">
        <f t="shared" si="2"/>
        <v>#REF!</v>
      </c>
      <c r="X13" s="5">
        <v>99</v>
      </c>
      <c r="Y13" s="32" t="e">
        <f t="shared" si="0"/>
        <v>#REF!</v>
      </c>
    </row>
    <row r="14" spans="1:27" s="16" customFormat="1" ht="24.95" customHeight="1">
      <c r="A14" s="4">
        <v>6</v>
      </c>
      <c r="B14" s="5" t="s">
        <v>20</v>
      </c>
      <c r="C14" s="80">
        <v>10.5</v>
      </c>
      <c r="D14" s="78">
        <v>11</v>
      </c>
      <c r="E14" s="85">
        <v>2.5</v>
      </c>
      <c r="F14" s="86">
        <v>5</v>
      </c>
      <c r="G14" s="89">
        <v>14.49939</v>
      </c>
      <c r="H14" s="86">
        <v>16.5</v>
      </c>
      <c r="I14" s="85">
        <v>9</v>
      </c>
      <c r="J14" s="86">
        <v>11</v>
      </c>
      <c r="K14" s="85">
        <v>5.5</v>
      </c>
      <c r="L14" s="91">
        <v>9.5</v>
      </c>
      <c r="M14" s="85">
        <v>4</v>
      </c>
      <c r="N14" s="86">
        <v>4</v>
      </c>
      <c r="O14" s="85">
        <v>8</v>
      </c>
      <c r="P14" s="86">
        <v>12.5</v>
      </c>
      <c r="Q14" s="85">
        <v>1</v>
      </c>
      <c r="R14" s="86">
        <v>5</v>
      </c>
      <c r="S14" s="54">
        <f t="shared" si="1"/>
        <v>54.999389999999998</v>
      </c>
      <c r="T14" s="67">
        <f t="shared" si="1"/>
        <v>74.5</v>
      </c>
      <c r="U14" s="28">
        <v>14.49</v>
      </c>
      <c r="V14" s="6" t="e">
        <f>#REF!</f>
        <v>#REF!</v>
      </c>
      <c r="W14" s="20" t="e">
        <f t="shared" si="2"/>
        <v>#REF!</v>
      </c>
      <c r="X14" s="5">
        <v>99</v>
      </c>
      <c r="Y14" s="32" t="e">
        <f t="shared" si="0"/>
        <v>#REF!</v>
      </c>
    </row>
    <row r="15" spans="1:27" s="16" customFormat="1" ht="24.95" customHeight="1">
      <c r="A15" s="30">
        <v>7</v>
      </c>
      <c r="B15" s="7" t="s">
        <v>19</v>
      </c>
      <c r="C15" s="81">
        <v>7.6710500000000001</v>
      </c>
      <c r="D15" s="82">
        <v>11</v>
      </c>
      <c r="E15" s="87">
        <v>5</v>
      </c>
      <c r="F15" s="88">
        <v>5</v>
      </c>
      <c r="G15" s="87">
        <v>11</v>
      </c>
      <c r="H15" s="88">
        <v>16.5</v>
      </c>
      <c r="I15" s="87">
        <v>9</v>
      </c>
      <c r="J15" s="88">
        <v>11</v>
      </c>
      <c r="K15" s="87">
        <v>6.5</v>
      </c>
      <c r="L15" s="92">
        <v>9.5</v>
      </c>
      <c r="M15" s="87">
        <v>4</v>
      </c>
      <c r="N15" s="88">
        <v>4</v>
      </c>
      <c r="O15" s="87">
        <v>7</v>
      </c>
      <c r="P15" s="88">
        <v>12.5</v>
      </c>
      <c r="Q15" s="87">
        <v>2</v>
      </c>
      <c r="R15" s="88">
        <v>5</v>
      </c>
      <c r="S15" s="55">
        <f t="shared" si="1"/>
        <v>52.171050000000001</v>
      </c>
      <c r="T15" s="94">
        <f t="shared" si="1"/>
        <v>74.5</v>
      </c>
      <c r="U15" s="24">
        <v>15.92</v>
      </c>
      <c r="V15" s="9" t="e">
        <f>#REF!</f>
        <v>#REF!</v>
      </c>
      <c r="W15" s="29" t="e">
        <f t="shared" si="2"/>
        <v>#REF!</v>
      </c>
      <c r="X15" s="7">
        <v>99</v>
      </c>
      <c r="Y15" s="33">
        <v>74.77</v>
      </c>
      <c r="AA15" s="35" t="e">
        <f>SUM(Y9:Y15)/7</f>
        <v>#REF!</v>
      </c>
    </row>
    <row r="17" spans="1:25" ht="18.75" customHeight="1">
      <c r="A17" s="95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96"/>
      <c r="X17" s="96"/>
      <c r="Y17" s="96"/>
    </row>
  </sheetData>
  <sortState ref="A9:Y15">
    <sortCondition descending="1" ref="Y9:Y15"/>
  </sortState>
  <mergeCells count="22">
    <mergeCell ref="A1:Y1"/>
    <mergeCell ref="B17:V17"/>
    <mergeCell ref="U6:U7"/>
    <mergeCell ref="C5:T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2:Y2"/>
    <mergeCell ref="A3:Y3"/>
    <mergeCell ref="Y5:Y7"/>
    <mergeCell ref="V6:V7"/>
    <mergeCell ref="A5:A7"/>
    <mergeCell ref="B5:B7"/>
    <mergeCell ref="W5:W7"/>
    <mergeCell ref="X5:X7"/>
    <mergeCell ref="U5:V5"/>
  </mergeCells>
  <pageMargins left="0.15" right="0.1" top="0.79" bottom="0.38" header="0.3" footer="0.19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 3 Tổng hợp sở</vt:lpstr>
      <vt:lpstr>PL4 Tổng hợp huyện</vt:lpstr>
      <vt:lpstr>'PL 3 Tổng hợp sở'!Print_Titles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FPT</cp:lastModifiedBy>
  <cp:lastPrinted>2020-06-24T07:18:54Z</cp:lastPrinted>
  <dcterms:created xsi:type="dcterms:W3CDTF">2018-03-21T01:47:20Z</dcterms:created>
  <dcterms:modified xsi:type="dcterms:W3CDTF">2020-06-24T10:21:11Z</dcterms:modified>
</cp:coreProperties>
</file>